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SM\Cong.Cntrs4Mission\Youth Gathering\2018 Gathering\Resources\"/>
    </mc:Choice>
  </mc:AlternateContent>
  <bookViews>
    <workbookView xWindow="0" yWindow="0" windowWidth="25200" windowHeight="10560" activeTab="1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19" i="2" s="1"/>
  <c r="D21" i="1"/>
  <c r="D7" i="1"/>
  <c r="E40" i="2" l="1"/>
  <c r="D56" i="2"/>
  <c r="D54" i="2"/>
  <c r="D47" i="2"/>
  <c r="F50" i="2" s="1"/>
  <c r="E39" i="2"/>
  <c r="E38" i="2"/>
  <c r="E37" i="2"/>
  <c r="E31" i="2"/>
  <c r="E30" i="2"/>
  <c r="D24" i="2"/>
  <c r="F58" i="2" l="1"/>
  <c r="F42" i="2"/>
  <c r="F33" i="2"/>
  <c r="D61" i="1"/>
  <c r="D59" i="1"/>
  <c r="D58" i="1"/>
  <c r="E52" i="1"/>
  <c r="E51" i="1"/>
  <c r="E50" i="1"/>
  <c r="D48" i="1"/>
  <c r="D47" i="1"/>
  <c r="E40" i="1"/>
  <c r="E39" i="1"/>
  <c r="E38" i="1"/>
  <c r="E32" i="1"/>
  <c r="E31" i="1"/>
  <c r="D25" i="1"/>
  <c r="F61" i="2" l="1"/>
  <c r="F62" i="2" s="1"/>
  <c r="F34" i="1"/>
  <c r="F54" i="1"/>
  <c r="F63" i="1"/>
  <c r="F42" i="1"/>
  <c r="F66" i="1" l="1"/>
  <c r="F67" i="1" s="1"/>
</calcChain>
</file>

<file path=xl/sharedStrings.xml><?xml version="1.0" encoding="utf-8"?>
<sst xmlns="http://schemas.openxmlformats.org/spreadsheetml/2006/main" count="133" uniqueCount="64">
  <si>
    <t>First Lutheran Church's Gathering Budget</t>
  </si>
  <si>
    <t>Transportation</t>
  </si>
  <si>
    <t>Housing</t>
  </si>
  <si>
    <t>Food</t>
  </si>
  <si>
    <t>Registration</t>
  </si>
  <si>
    <t># of people</t>
  </si>
  <si>
    <t>cost/person</t>
  </si>
  <si>
    <t>total</t>
  </si>
  <si>
    <t># of rooms</t>
  </si>
  <si>
    <t>cost/night</t>
  </si>
  <si>
    <t># of nights</t>
  </si>
  <si>
    <t>Housekeeping tips</t>
  </si>
  <si>
    <t>Other</t>
  </si>
  <si>
    <t>Site Seeing</t>
  </si>
  <si>
    <t>Tshirts</t>
  </si>
  <si>
    <t>Trading pins</t>
  </si>
  <si>
    <t># of meals</t>
  </si>
  <si>
    <t>Airfare</t>
  </si>
  <si>
    <t>Rental cars</t>
  </si>
  <si>
    <t>Rental car gas</t>
  </si>
  <si>
    <t># of cars</t>
  </si>
  <si>
    <t>cost/car</t>
  </si>
  <si>
    <t># of days</t>
  </si>
  <si>
    <t xml:space="preserve">parking </t>
  </si>
  <si>
    <t>Hotel rooms</t>
  </si>
  <si>
    <t>Sunday offering</t>
  </si>
  <si>
    <t>Registration Total</t>
  </si>
  <si>
    <t>Housing Total</t>
  </si>
  <si>
    <t>Breakfasts + tips</t>
  </si>
  <si>
    <t>Lunches + tips</t>
  </si>
  <si>
    <t>Dinners + tips</t>
  </si>
  <si>
    <t>Food total</t>
  </si>
  <si>
    <t>Transportation Total</t>
  </si>
  <si>
    <t>Other Total</t>
  </si>
  <si>
    <t>Total for Group</t>
  </si>
  <si>
    <t>Total per person</t>
  </si>
  <si>
    <t>Arriving Tuesday, June 26; Departing Sunday, July 1</t>
  </si>
  <si>
    <t>3 female youth, 4 male youth, 2 female adults, 1 male adult</t>
  </si>
  <si>
    <t>Checked baggage</t>
  </si>
  <si>
    <t>Early-bird registration</t>
  </si>
  <si>
    <t>3 female youth, 4 male youth, 1 female adults, 1 male adult</t>
  </si>
  <si>
    <t>Extra for 1 "nice" meal</t>
  </si>
  <si>
    <t>Charter bus with synod</t>
  </si>
  <si>
    <t>Uber rides</t>
  </si>
  <si>
    <t>Breakfasts (bring along)</t>
  </si>
  <si>
    <t>Arriving Wednesday June 27; Departing Sunday, July 1 (one day of travel on either end)</t>
  </si>
  <si>
    <t>INCOME</t>
  </si>
  <si>
    <t>EXPENSES</t>
  </si>
  <si>
    <t>Family/Individuals contribution</t>
  </si>
  <si>
    <t>Congregational budget contribution 2017</t>
  </si>
  <si>
    <t>Congregational budget contribution 2018</t>
  </si>
  <si>
    <t>TOTAL INCOME</t>
  </si>
  <si>
    <t>Flying from Philadelphia, PA</t>
  </si>
  <si>
    <t>Driving from Philadelphia, PA</t>
  </si>
  <si>
    <t>Fundraiser - Pancake breakfast Nov 2017</t>
  </si>
  <si>
    <t>Fundraiser - Clothing drive June 2017</t>
  </si>
  <si>
    <t>Fundraiser - Rent A Youth (Mar 2017-June 2018)</t>
  </si>
  <si>
    <t>Fundraiser - Local business ads on shirts</t>
  </si>
  <si>
    <t>Fundraiser - Community Yard Sale Apr 2018</t>
  </si>
  <si>
    <t>Fundraiser - Pancake breakfast May 2017</t>
  </si>
  <si>
    <t>Fundraiser - Pancake breakfast Apr 2018</t>
  </si>
  <si>
    <t>Fundraiser - Valentine's Day Dinner Feb 17</t>
  </si>
  <si>
    <t>Fundraiser - Valentine's Day Dinner Feb 18</t>
  </si>
  <si>
    <t>Fundraiser - Stock in Youth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</si>
</sst>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A6" sqref="A6:XFD21"/>
    </sheetView>
  </sheetViews>
  <sheetFormatPr defaultRowHeight="14.25" x14ac:dyDescent="0.45"/>
  <cols>
    <col min="1" max="1" width="35.59765625" customWidth="1"/>
    <col min="2" max="2" width="11" bestFit="1" customWidth="1"/>
    <col min="3" max="3" width="11.59765625" bestFit="1" customWidth="1"/>
    <col min="4" max="4" width="11" bestFit="1" customWidth="1"/>
  </cols>
  <sheetData>
    <row r="1" spans="1:4" x14ac:dyDescent="0.45">
      <c r="A1" s="1" t="s">
        <v>0</v>
      </c>
    </row>
    <row r="2" spans="1:4" x14ac:dyDescent="0.45">
      <c r="A2" s="4" t="s">
        <v>36</v>
      </c>
    </row>
    <row r="3" spans="1:4" x14ac:dyDescent="0.45">
      <c r="A3" s="4" t="s">
        <v>37</v>
      </c>
    </row>
    <row r="4" spans="1:4" x14ac:dyDescent="0.45">
      <c r="A4" s="4" t="s">
        <v>52</v>
      </c>
    </row>
    <row r="5" spans="1:4" x14ac:dyDescent="0.45">
      <c r="A5" s="4"/>
    </row>
    <row r="6" spans="1:4" x14ac:dyDescent="0.45">
      <c r="A6" s="1" t="s">
        <v>46</v>
      </c>
      <c r="B6" s="1" t="s">
        <v>5</v>
      </c>
      <c r="C6" s="1" t="s">
        <v>6</v>
      </c>
      <c r="D6" s="1" t="s">
        <v>7</v>
      </c>
    </row>
    <row r="7" spans="1:4" x14ac:dyDescent="0.45">
      <c r="A7" s="4" t="s">
        <v>48</v>
      </c>
      <c r="B7">
        <v>10</v>
      </c>
      <c r="C7">
        <v>200</v>
      </c>
      <c r="D7">
        <f>PRODUCT(B7:C7)</f>
        <v>2000</v>
      </c>
    </row>
    <row r="8" spans="1:4" x14ac:dyDescent="0.45">
      <c r="A8" s="4" t="s">
        <v>49</v>
      </c>
      <c r="D8">
        <v>1500</v>
      </c>
    </row>
    <row r="9" spans="1:4" x14ac:dyDescent="0.45">
      <c r="A9" s="4" t="s">
        <v>50</v>
      </c>
      <c r="D9">
        <v>1500</v>
      </c>
    </row>
    <row r="10" spans="1:4" x14ac:dyDescent="0.45">
      <c r="A10" s="4" t="s">
        <v>59</v>
      </c>
      <c r="D10">
        <v>500</v>
      </c>
    </row>
    <row r="11" spans="1:4" x14ac:dyDescent="0.45">
      <c r="A11" s="4" t="s">
        <v>54</v>
      </c>
      <c r="D11">
        <v>600</v>
      </c>
    </row>
    <row r="12" spans="1:4" x14ac:dyDescent="0.45">
      <c r="A12" s="4" t="s">
        <v>60</v>
      </c>
      <c r="D12">
        <v>600</v>
      </c>
    </row>
    <row r="13" spans="1:4" x14ac:dyDescent="0.45">
      <c r="A13" s="4" t="s">
        <v>55</v>
      </c>
      <c r="D13">
        <v>1200</v>
      </c>
    </row>
    <row r="14" spans="1:4" x14ac:dyDescent="0.45">
      <c r="A14" s="4" t="s">
        <v>56</v>
      </c>
      <c r="D14">
        <v>2000</v>
      </c>
    </row>
    <row r="15" spans="1:4" x14ac:dyDescent="0.45">
      <c r="A15" s="4" t="s">
        <v>58</v>
      </c>
      <c r="D15">
        <v>1500</v>
      </c>
    </row>
    <row r="16" spans="1:4" x14ac:dyDescent="0.45">
      <c r="A16" s="4" t="s">
        <v>57</v>
      </c>
      <c r="D16">
        <v>1000</v>
      </c>
    </row>
    <row r="17" spans="1:6" x14ac:dyDescent="0.45">
      <c r="A17" s="4" t="s">
        <v>61</v>
      </c>
      <c r="D17">
        <v>750</v>
      </c>
    </row>
    <row r="18" spans="1:6" x14ac:dyDescent="0.45">
      <c r="A18" s="4" t="s">
        <v>62</v>
      </c>
      <c r="D18">
        <v>750</v>
      </c>
    </row>
    <row r="19" spans="1:6" x14ac:dyDescent="0.45">
      <c r="A19" s="4" t="s">
        <v>63</v>
      </c>
      <c r="D19">
        <v>1500</v>
      </c>
    </row>
    <row r="20" spans="1:6" x14ac:dyDescent="0.45">
      <c r="A20" s="4"/>
    </row>
    <row r="21" spans="1:6" x14ac:dyDescent="0.45">
      <c r="A21" s="4" t="s">
        <v>51</v>
      </c>
      <c r="D21">
        <f>SUM(D7:D19)</f>
        <v>15400</v>
      </c>
    </row>
    <row r="22" spans="1:6" x14ac:dyDescent="0.45">
      <c r="A22" s="4"/>
    </row>
    <row r="23" spans="1:6" x14ac:dyDescent="0.45">
      <c r="A23" s="1" t="s">
        <v>47</v>
      </c>
    </row>
    <row r="24" spans="1:6" x14ac:dyDescent="0.45">
      <c r="A24" s="1" t="s">
        <v>4</v>
      </c>
      <c r="B24" s="1" t="s">
        <v>5</v>
      </c>
      <c r="C24" s="1" t="s">
        <v>6</v>
      </c>
      <c r="D24" s="1" t="s">
        <v>7</v>
      </c>
    </row>
    <row r="25" spans="1:6" x14ac:dyDescent="0.45">
      <c r="A25" s="4" t="s">
        <v>39</v>
      </c>
      <c r="B25">
        <v>10</v>
      </c>
      <c r="C25" s="2">
        <v>350</v>
      </c>
      <c r="D25">
        <f>PRODUCT(B25,C25)</f>
        <v>3500</v>
      </c>
    </row>
    <row r="26" spans="1:6" x14ac:dyDescent="0.45">
      <c r="A26" s="1"/>
      <c r="C26" s="2"/>
    </row>
    <row r="27" spans="1:6" x14ac:dyDescent="0.45">
      <c r="A27" s="1" t="s">
        <v>26</v>
      </c>
      <c r="C27" s="2"/>
      <c r="F27" s="3">
        <v>3500</v>
      </c>
    </row>
    <row r="28" spans="1:6" x14ac:dyDescent="0.45">
      <c r="A28" s="1"/>
      <c r="C28" s="2"/>
      <c r="F28" s="3"/>
    </row>
    <row r="30" spans="1:6" x14ac:dyDescent="0.45">
      <c r="A30" s="1" t="s">
        <v>2</v>
      </c>
      <c r="B30" s="1" t="s">
        <v>8</v>
      </c>
      <c r="C30" s="1" t="s">
        <v>9</v>
      </c>
      <c r="D30" s="1" t="s">
        <v>10</v>
      </c>
      <c r="E30" s="1" t="s">
        <v>7</v>
      </c>
    </row>
    <row r="31" spans="1:6" x14ac:dyDescent="0.45">
      <c r="A31" t="s">
        <v>24</v>
      </c>
      <c r="B31">
        <v>4</v>
      </c>
      <c r="C31">
        <v>159</v>
      </c>
      <c r="D31">
        <v>5</v>
      </c>
      <c r="E31">
        <f>PRODUCT(B31:D31)</f>
        <v>3180</v>
      </c>
    </row>
    <row r="32" spans="1:6" x14ac:dyDescent="0.45">
      <c r="A32" t="s">
        <v>11</v>
      </c>
      <c r="B32">
        <v>4</v>
      </c>
      <c r="C32">
        <v>10</v>
      </c>
      <c r="D32">
        <v>5</v>
      </c>
      <c r="E32">
        <f>PRODUCT(B32:D32)</f>
        <v>200</v>
      </c>
    </row>
    <row r="34" spans="1:6" s="1" customFormat="1" x14ac:dyDescent="0.45">
      <c r="A34" s="1" t="s">
        <v>27</v>
      </c>
      <c r="F34" s="1">
        <f>SUM(E31:E32)</f>
        <v>3380</v>
      </c>
    </row>
    <row r="37" spans="1:6" x14ac:dyDescent="0.45">
      <c r="A37" s="1" t="s">
        <v>3</v>
      </c>
      <c r="B37" s="1" t="s">
        <v>16</v>
      </c>
      <c r="C37" s="1" t="s">
        <v>6</v>
      </c>
      <c r="D37" s="1" t="s">
        <v>5</v>
      </c>
      <c r="E37" s="1" t="s">
        <v>7</v>
      </c>
    </row>
    <row r="38" spans="1:6" x14ac:dyDescent="0.45">
      <c r="A38" t="s">
        <v>28</v>
      </c>
      <c r="B38">
        <v>5</v>
      </c>
      <c r="C38">
        <v>12</v>
      </c>
      <c r="D38">
        <v>10</v>
      </c>
      <c r="E38">
        <f>PRODUCT(B38:D38)</f>
        <v>600</v>
      </c>
    </row>
    <row r="39" spans="1:6" x14ac:dyDescent="0.45">
      <c r="A39" t="s">
        <v>29</v>
      </c>
      <c r="B39">
        <v>6</v>
      </c>
      <c r="C39">
        <v>17</v>
      </c>
      <c r="D39">
        <v>10</v>
      </c>
      <c r="E39">
        <f>PRODUCT(B39:D39)</f>
        <v>1020</v>
      </c>
    </row>
    <row r="40" spans="1:6" x14ac:dyDescent="0.45">
      <c r="A40" t="s">
        <v>30</v>
      </c>
      <c r="B40">
        <v>5</v>
      </c>
      <c r="C40">
        <v>20</v>
      </c>
      <c r="D40">
        <v>10</v>
      </c>
      <c r="E40">
        <f>PRODUCT(B40:D40)</f>
        <v>1000</v>
      </c>
    </row>
    <row r="42" spans="1:6" s="1" customFormat="1" x14ac:dyDescent="0.45">
      <c r="A42" s="1" t="s">
        <v>31</v>
      </c>
      <c r="F42" s="1">
        <f>SUM(E38:E40)</f>
        <v>2620</v>
      </c>
    </row>
    <row r="43" spans="1:6" s="1" customFormat="1" x14ac:dyDescent="0.45"/>
    <row r="45" spans="1:6" x14ac:dyDescent="0.45">
      <c r="A45" s="1" t="s">
        <v>1</v>
      </c>
    </row>
    <row r="46" spans="1:6" x14ac:dyDescent="0.45">
      <c r="B46" s="1" t="s">
        <v>5</v>
      </c>
      <c r="C46" s="1" t="s">
        <v>6</v>
      </c>
      <c r="D46" s="1" t="s">
        <v>7</v>
      </c>
    </row>
    <row r="47" spans="1:6" x14ac:dyDescent="0.45">
      <c r="A47" t="s">
        <v>17</v>
      </c>
      <c r="B47">
        <v>10</v>
      </c>
      <c r="C47">
        <v>400</v>
      </c>
      <c r="D47">
        <f>PRODUCT(B47,C47)</f>
        <v>4000</v>
      </c>
    </row>
    <row r="48" spans="1:6" x14ac:dyDescent="0.45">
      <c r="A48" t="s">
        <v>38</v>
      </c>
      <c r="B48">
        <v>5</v>
      </c>
      <c r="C48">
        <v>50</v>
      </c>
      <c r="D48">
        <f>PRODUCT(B48,C48)</f>
        <v>250</v>
      </c>
    </row>
    <row r="49" spans="1:6" x14ac:dyDescent="0.45">
      <c r="B49" s="1" t="s">
        <v>20</v>
      </c>
      <c r="C49" s="1" t="s">
        <v>21</v>
      </c>
      <c r="D49" s="1" t="s">
        <v>22</v>
      </c>
      <c r="E49" s="1" t="s">
        <v>7</v>
      </c>
    </row>
    <row r="50" spans="1:6" x14ac:dyDescent="0.45">
      <c r="A50" t="s">
        <v>18</v>
      </c>
      <c r="B50">
        <v>2</v>
      </c>
      <c r="C50">
        <v>55</v>
      </c>
      <c r="D50">
        <v>6</v>
      </c>
      <c r="E50">
        <f>PRODUCT(B50:D50)</f>
        <v>660</v>
      </c>
    </row>
    <row r="51" spans="1:6" x14ac:dyDescent="0.45">
      <c r="A51" t="s">
        <v>19</v>
      </c>
      <c r="B51">
        <v>2</v>
      </c>
      <c r="C51">
        <v>70</v>
      </c>
      <c r="E51">
        <f>PRODUCT(B51:D51)</f>
        <v>140</v>
      </c>
    </row>
    <row r="52" spans="1:6" x14ac:dyDescent="0.45">
      <c r="A52" t="s">
        <v>23</v>
      </c>
      <c r="B52">
        <v>2</v>
      </c>
      <c r="C52">
        <v>25</v>
      </c>
      <c r="D52">
        <v>6</v>
      </c>
      <c r="E52">
        <f>PRODUCT(B52:D52)</f>
        <v>300</v>
      </c>
    </row>
    <row r="54" spans="1:6" s="1" customFormat="1" x14ac:dyDescent="0.45">
      <c r="A54" s="1" t="s">
        <v>32</v>
      </c>
      <c r="F54" s="1">
        <f>SUM(D47,D48,E50,E51,E52)</f>
        <v>5350</v>
      </c>
    </row>
    <row r="57" spans="1:6" x14ac:dyDescent="0.45">
      <c r="A57" s="1" t="s">
        <v>12</v>
      </c>
      <c r="B57" s="1" t="s">
        <v>5</v>
      </c>
      <c r="C57" s="1" t="s">
        <v>6</v>
      </c>
      <c r="D57" s="1" t="s">
        <v>7</v>
      </c>
    </row>
    <row r="58" spans="1:6" x14ac:dyDescent="0.45">
      <c r="A58" t="s">
        <v>13</v>
      </c>
      <c r="B58">
        <v>10</v>
      </c>
      <c r="C58">
        <v>25</v>
      </c>
      <c r="D58">
        <f>PRODUCT(B58,C58)</f>
        <v>250</v>
      </c>
    </row>
    <row r="59" spans="1:6" x14ac:dyDescent="0.45">
      <c r="A59" t="s">
        <v>14</v>
      </c>
      <c r="B59">
        <v>10</v>
      </c>
      <c r="C59">
        <v>12</v>
      </c>
      <c r="D59">
        <f>PRODUCT(B59,C59)</f>
        <v>120</v>
      </c>
    </row>
    <row r="60" spans="1:6" x14ac:dyDescent="0.45">
      <c r="A60" t="s">
        <v>15</v>
      </c>
      <c r="D60">
        <v>100</v>
      </c>
    </row>
    <row r="61" spans="1:6" x14ac:dyDescent="0.45">
      <c r="A61" t="s">
        <v>25</v>
      </c>
      <c r="B61">
        <v>10</v>
      </c>
      <c r="C61">
        <v>15</v>
      </c>
      <c r="D61">
        <f>PRODUCT(B61,C61)</f>
        <v>150</v>
      </c>
    </row>
    <row r="63" spans="1:6" s="1" customFormat="1" x14ac:dyDescent="0.45">
      <c r="A63" s="1" t="s">
        <v>33</v>
      </c>
      <c r="F63" s="1">
        <f>SUM(D58:D61)</f>
        <v>620</v>
      </c>
    </row>
    <row r="64" spans="1:6" s="1" customFormat="1" x14ac:dyDescent="0.45"/>
    <row r="66" spans="1:6" s="1" customFormat="1" x14ac:dyDescent="0.45">
      <c r="A66" s="1" t="s">
        <v>34</v>
      </c>
      <c r="F66" s="3">
        <f>SUM(F63,F54,F42,F34,F27)</f>
        <v>15470</v>
      </c>
    </row>
    <row r="67" spans="1:6" s="1" customFormat="1" x14ac:dyDescent="0.45">
      <c r="A67" s="1" t="s">
        <v>35</v>
      </c>
      <c r="F67" s="3">
        <f>F66/B61</f>
        <v>1547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D13" sqref="D13"/>
    </sheetView>
  </sheetViews>
  <sheetFormatPr defaultRowHeight="14.25" x14ac:dyDescent="0.45"/>
  <cols>
    <col min="1" max="1" width="36.33203125" customWidth="1"/>
    <col min="2" max="2" width="11" bestFit="1" customWidth="1"/>
    <col min="3" max="3" width="11.59765625" bestFit="1" customWidth="1"/>
    <col min="4" max="4" width="11" bestFit="1" customWidth="1"/>
  </cols>
  <sheetData>
    <row r="1" spans="1:4" x14ac:dyDescent="0.45">
      <c r="A1" s="1" t="s">
        <v>0</v>
      </c>
    </row>
    <row r="2" spans="1:4" x14ac:dyDescent="0.45">
      <c r="A2" s="4" t="s">
        <v>45</v>
      </c>
    </row>
    <row r="3" spans="1:4" x14ac:dyDescent="0.45">
      <c r="A3" s="4" t="s">
        <v>40</v>
      </c>
    </row>
    <row r="4" spans="1:4" x14ac:dyDescent="0.45">
      <c r="A4" s="4" t="s">
        <v>53</v>
      </c>
    </row>
    <row r="5" spans="1:4" x14ac:dyDescent="0.45">
      <c r="A5" s="4"/>
    </row>
    <row r="6" spans="1:4" x14ac:dyDescent="0.45">
      <c r="A6" s="1" t="s">
        <v>46</v>
      </c>
      <c r="B6" s="1" t="s">
        <v>5</v>
      </c>
      <c r="C6" s="1" t="s">
        <v>6</v>
      </c>
      <c r="D6" s="1" t="s">
        <v>7</v>
      </c>
    </row>
    <row r="7" spans="1:4" x14ac:dyDescent="0.45">
      <c r="A7" s="4" t="s">
        <v>48</v>
      </c>
      <c r="B7">
        <v>9</v>
      </c>
      <c r="C7">
        <v>200</v>
      </c>
      <c r="D7">
        <f>PRODUCT(B7:C7)</f>
        <v>1800</v>
      </c>
    </row>
    <row r="8" spans="1:4" x14ac:dyDescent="0.45">
      <c r="A8" s="4" t="s">
        <v>49</v>
      </c>
      <c r="D8">
        <v>1500</v>
      </c>
    </row>
    <row r="9" spans="1:4" x14ac:dyDescent="0.45">
      <c r="A9" s="4" t="s">
        <v>50</v>
      </c>
      <c r="D9">
        <v>1500</v>
      </c>
    </row>
    <row r="10" spans="1:4" x14ac:dyDescent="0.45">
      <c r="A10" s="4" t="s">
        <v>59</v>
      </c>
      <c r="D10">
        <v>500</v>
      </c>
    </row>
    <row r="11" spans="1:4" x14ac:dyDescent="0.45">
      <c r="A11" s="4" t="s">
        <v>54</v>
      </c>
      <c r="D11">
        <v>500</v>
      </c>
    </row>
    <row r="12" spans="1:4" x14ac:dyDescent="0.45">
      <c r="A12" s="4" t="s">
        <v>60</v>
      </c>
      <c r="D12">
        <v>500</v>
      </c>
    </row>
    <row r="13" spans="1:4" x14ac:dyDescent="0.45">
      <c r="A13" s="4" t="s">
        <v>55</v>
      </c>
      <c r="D13">
        <v>1200</v>
      </c>
    </row>
    <row r="14" spans="1:4" x14ac:dyDescent="0.45">
      <c r="A14" s="4" t="s">
        <v>56</v>
      </c>
      <c r="D14">
        <v>1000</v>
      </c>
    </row>
    <row r="15" spans="1:4" x14ac:dyDescent="0.45">
      <c r="A15" s="4" t="s">
        <v>61</v>
      </c>
      <c r="D15">
        <v>750</v>
      </c>
    </row>
    <row r="16" spans="1:4" x14ac:dyDescent="0.45">
      <c r="A16" s="4" t="s">
        <v>62</v>
      </c>
      <c r="D16">
        <v>750</v>
      </c>
    </row>
    <row r="17" spans="1:7" x14ac:dyDescent="0.45">
      <c r="A17" s="4" t="s">
        <v>63</v>
      </c>
      <c r="D17">
        <v>1500</v>
      </c>
    </row>
    <row r="18" spans="1:7" x14ac:dyDescent="0.45">
      <c r="A18" s="4"/>
    </row>
    <row r="19" spans="1:7" s="1" customFormat="1" x14ac:dyDescent="0.45">
      <c r="A19" s="1" t="s">
        <v>51</v>
      </c>
      <c r="D19" s="1">
        <f>SUM(D7:D17)</f>
        <v>11500</v>
      </c>
    </row>
    <row r="20" spans="1:7" x14ac:dyDescent="0.45">
      <c r="A20" s="4"/>
    </row>
    <row r="21" spans="1:7" x14ac:dyDescent="0.45">
      <c r="A21" s="4"/>
    </row>
    <row r="22" spans="1:7" x14ac:dyDescent="0.45">
      <c r="A22" s="1" t="s">
        <v>47</v>
      </c>
    </row>
    <row r="23" spans="1:7" x14ac:dyDescent="0.45">
      <c r="A23" s="1" t="s">
        <v>4</v>
      </c>
      <c r="B23" s="1" t="s">
        <v>5</v>
      </c>
      <c r="C23" s="1" t="s">
        <v>6</v>
      </c>
      <c r="D23" s="1" t="s">
        <v>7</v>
      </c>
      <c r="G23" s="1"/>
    </row>
    <row r="24" spans="1:7" x14ac:dyDescent="0.45">
      <c r="A24" s="4" t="s">
        <v>39</v>
      </c>
      <c r="B24">
        <v>9</v>
      </c>
      <c r="C24" s="2">
        <v>350</v>
      </c>
      <c r="D24">
        <f>PRODUCT(B24,C24)</f>
        <v>3150</v>
      </c>
    </row>
    <row r="25" spans="1:7" x14ac:dyDescent="0.45">
      <c r="A25" s="1"/>
      <c r="C25" s="2"/>
    </row>
    <row r="26" spans="1:7" x14ac:dyDescent="0.45">
      <c r="A26" s="1" t="s">
        <v>26</v>
      </c>
      <c r="C26" s="2"/>
      <c r="F26" s="3">
        <v>3500</v>
      </c>
    </row>
    <row r="27" spans="1:7" x14ac:dyDescent="0.45">
      <c r="A27" s="1"/>
      <c r="C27" s="2"/>
      <c r="F27" s="3"/>
    </row>
    <row r="29" spans="1:7" x14ac:dyDescent="0.45">
      <c r="A29" s="1" t="s">
        <v>2</v>
      </c>
      <c r="B29" s="1" t="s">
        <v>8</v>
      </c>
      <c r="C29" s="1" t="s">
        <v>9</v>
      </c>
      <c r="D29" s="1" t="s">
        <v>10</v>
      </c>
      <c r="E29" s="1" t="s">
        <v>7</v>
      </c>
      <c r="G29" s="1"/>
    </row>
    <row r="30" spans="1:7" x14ac:dyDescent="0.45">
      <c r="A30" t="s">
        <v>24</v>
      </c>
      <c r="B30">
        <v>4</v>
      </c>
      <c r="C30">
        <v>159</v>
      </c>
      <c r="D30">
        <v>4</v>
      </c>
      <c r="E30">
        <f>PRODUCT(B30:D30)</f>
        <v>2544</v>
      </c>
    </row>
    <row r="31" spans="1:7" x14ac:dyDescent="0.45">
      <c r="A31" t="s">
        <v>11</v>
      </c>
      <c r="B31">
        <v>4</v>
      </c>
      <c r="C31">
        <v>9</v>
      </c>
      <c r="D31">
        <v>4</v>
      </c>
      <c r="E31">
        <f>PRODUCT(B31:D31)</f>
        <v>144</v>
      </c>
    </row>
    <row r="33" spans="1:6" s="1" customFormat="1" x14ac:dyDescent="0.45">
      <c r="A33" s="1" t="s">
        <v>27</v>
      </c>
      <c r="F33" s="1">
        <f>SUM(E30:E31)</f>
        <v>2688</v>
      </c>
    </row>
    <row r="36" spans="1:6" x14ac:dyDescent="0.45">
      <c r="A36" s="1" t="s">
        <v>3</v>
      </c>
      <c r="B36" s="1" t="s">
        <v>16</v>
      </c>
      <c r="C36" s="1" t="s">
        <v>6</v>
      </c>
      <c r="D36" s="1" t="s">
        <v>5</v>
      </c>
      <c r="E36" s="1" t="s">
        <v>7</v>
      </c>
    </row>
    <row r="37" spans="1:6" x14ac:dyDescent="0.45">
      <c r="A37" t="s">
        <v>44</v>
      </c>
      <c r="B37">
        <v>7</v>
      </c>
      <c r="C37">
        <v>5</v>
      </c>
      <c r="D37">
        <v>9</v>
      </c>
      <c r="E37">
        <f>PRODUCT(B37:D37)</f>
        <v>315</v>
      </c>
    </row>
    <row r="38" spans="1:6" x14ac:dyDescent="0.45">
      <c r="A38" t="s">
        <v>29</v>
      </c>
      <c r="B38">
        <v>7</v>
      </c>
      <c r="C38">
        <v>15</v>
      </c>
      <c r="D38">
        <v>9</v>
      </c>
      <c r="E38">
        <f>PRODUCT(B38:D38)</f>
        <v>945</v>
      </c>
    </row>
    <row r="39" spans="1:6" x14ac:dyDescent="0.45">
      <c r="A39" t="s">
        <v>30</v>
      </c>
      <c r="B39">
        <v>7</v>
      </c>
      <c r="C39">
        <v>15</v>
      </c>
      <c r="D39">
        <v>9</v>
      </c>
      <c r="E39">
        <f>PRODUCT(B39:D39)</f>
        <v>945</v>
      </c>
    </row>
    <row r="40" spans="1:6" x14ac:dyDescent="0.45">
      <c r="A40" t="s">
        <v>41</v>
      </c>
      <c r="B40">
        <v>1</v>
      </c>
      <c r="C40">
        <v>10</v>
      </c>
      <c r="D40">
        <v>9</v>
      </c>
      <c r="E40">
        <f>PRODUCT(B40:D40)</f>
        <v>90</v>
      </c>
    </row>
    <row r="42" spans="1:6" s="1" customFormat="1" x14ac:dyDescent="0.45">
      <c r="A42" s="1" t="s">
        <v>31</v>
      </c>
      <c r="F42" s="1">
        <f>SUM(E37:E39)</f>
        <v>2205</v>
      </c>
    </row>
    <row r="43" spans="1:6" s="1" customFormat="1" x14ac:dyDescent="0.45"/>
    <row r="45" spans="1:6" x14ac:dyDescent="0.45">
      <c r="A45" s="1" t="s">
        <v>1</v>
      </c>
    </row>
    <row r="46" spans="1:6" x14ac:dyDescent="0.45">
      <c r="B46" s="1" t="s">
        <v>5</v>
      </c>
      <c r="C46" s="1" t="s">
        <v>6</v>
      </c>
      <c r="D46" s="1" t="s">
        <v>7</v>
      </c>
    </row>
    <row r="47" spans="1:6" x14ac:dyDescent="0.45">
      <c r="A47" t="s">
        <v>42</v>
      </c>
      <c r="B47">
        <v>9</v>
      </c>
      <c r="C47">
        <v>300</v>
      </c>
      <c r="D47">
        <f>PRODUCT(B47,C47)</f>
        <v>2700</v>
      </c>
    </row>
    <row r="48" spans="1:6" x14ac:dyDescent="0.45">
      <c r="A48" t="s">
        <v>43</v>
      </c>
      <c r="D48">
        <v>200</v>
      </c>
    </row>
    <row r="50" spans="1:6" s="1" customFormat="1" x14ac:dyDescent="0.45">
      <c r="A50" s="1" t="s">
        <v>32</v>
      </c>
      <c r="F50" s="1">
        <f>SUM(D47, D48)</f>
        <v>2900</v>
      </c>
    </row>
    <row r="53" spans="1:6" x14ac:dyDescent="0.45">
      <c r="A53" s="1" t="s">
        <v>12</v>
      </c>
      <c r="B53" s="1" t="s">
        <v>5</v>
      </c>
      <c r="C53" s="1" t="s">
        <v>6</v>
      </c>
      <c r="D53" s="1" t="s">
        <v>7</v>
      </c>
    </row>
    <row r="54" spans="1:6" x14ac:dyDescent="0.45">
      <c r="A54" t="s">
        <v>14</v>
      </c>
      <c r="B54">
        <v>9</v>
      </c>
      <c r="C54">
        <v>12</v>
      </c>
      <c r="D54">
        <f>PRODUCT(B54,C54)</f>
        <v>108</v>
      </c>
    </row>
    <row r="55" spans="1:6" x14ac:dyDescent="0.45">
      <c r="A55" t="s">
        <v>15</v>
      </c>
      <c r="D55">
        <v>20</v>
      </c>
    </row>
    <row r="56" spans="1:6" x14ac:dyDescent="0.45">
      <c r="A56" t="s">
        <v>25</v>
      </c>
      <c r="B56">
        <v>9</v>
      </c>
      <c r="C56">
        <v>15</v>
      </c>
      <c r="D56">
        <f>PRODUCT(B56,C56)</f>
        <v>135</v>
      </c>
    </row>
    <row r="58" spans="1:6" s="1" customFormat="1" x14ac:dyDescent="0.45">
      <c r="A58" s="1" t="s">
        <v>33</v>
      </c>
      <c r="F58" s="1">
        <f>SUM(D54:D56)</f>
        <v>263</v>
      </c>
    </row>
    <row r="59" spans="1:6" s="1" customFormat="1" x14ac:dyDescent="0.45"/>
    <row r="61" spans="1:6" s="1" customFormat="1" x14ac:dyDescent="0.45">
      <c r="A61" s="1" t="s">
        <v>34</v>
      </c>
      <c r="F61" s="3">
        <f>SUM(F58,F50,F42,F33,F26)</f>
        <v>11556</v>
      </c>
    </row>
    <row r="62" spans="1:6" s="1" customFormat="1" x14ac:dyDescent="0.45">
      <c r="A62" s="1" t="s">
        <v>35</v>
      </c>
      <c r="F62" s="3">
        <f>F61/B56</f>
        <v>1284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LCA-Document" ma:contentTypeID="0x0101009C49CB76883F4D29A3A38B8F877398AD000974FD063C8C4D38BD02BABB281DEB2100FC8C5E0A0D71CA4FB77870BC02D992DB" ma:contentTypeVersion="49" ma:contentTypeDescription="Describes an ELCA Document.  Use this content type for Microsoft Office/PDF documents." ma:contentTypeScope="" ma:versionID="e85636b3c22dcf2140740171fb9b7ab7">
  <xsd:schema xmlns:xsd="http://www.w3.org/2001/XMLSchema" xmlns:xs="http://www.w3.org/2001/XMLSchema" xmlns:p="http://schemas.microsoft.com/office/2006/metadata/properties" xmlns:ns2="d087f69f-f3c5-4cc5-af88-9bcec61be179" xmlns:ns3="8a140621-1a49-429d-a76a-0b4eaceb60d3" targetNamespace="http://schemas.microsoft.com/office/2006/metadata/properties" ma:root="true" ma:fieldsID="893914aca02976e3d275a5db0d663b56" ns2:_="" ns3:_="">
    <xsd:import namespace="d087f69f-f3c5-4cc5-af88-9bcec61be179"/>
    <xsd:import namespace="8a140621-1a49-429d-a76a-0b4eaceb60d3"/>
    <xsd:element name="properties">
      <xsd:complexType>
        <xsd:sequence>
          <xsd:element name="documentManagement">
            <xsd:complexType>
              <xsd:all>
                <xsd:element ref="ns2:Resource_x0020_Description" minOccurs="0"/>
                <xsd:element ref="ns2:Resource_x0020_Expiration_x0020_Date" minOccurs="0"/>
                <xsd:element ref="ns2:Exclude_x0020_Resource_x0020_From_x0020_Search" minOccurs="0"/>
                <xsd:element ref="ns3:TaxCatchAll" minOccurs="0"/>
                <xsd:element ref="ns3:Resource_x0020_Never_x0020_Expires" minOccurs="0"/>
                <xsd:element ref="ns3:ELCA_Include_In_YouthGathering_Search" minOccurs="0"/>
                <xsd:element ref="ns2:Date" minOccurs="0"/>
                <xsd:element ref="ns2:To_x0020_Be_x0020_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7f69f-f3c5-4cc5-af88-9bcec61be179" elementFormDefault="qualified">
    <xsd:import namespace="http://schemas.microsoft.com/office/2006/documentManagement/types"/>
    <xsd:import namespace="http://schemas.microsoft.com/office/infopath/2007/PartnerControls"/>
    <xsd:element name="Resource_x0020_Description" ma:index="8" nillable="true" ma:displayName="Resource Description" ma:internalName="Resource_x0020_Description" ma:readOnly="false">
      <xsd:simpleType>
        <xsd:restriction base="dms:Note">
          <xsd:maxLength value="255"/>
        </xsd:restriction>
      </xsd:simpleType>
    </xsd:element>
    <xsd:element name="Resource_x0020_Expiration_x0020_Date" ma:index="14" nillable="true" ma:displayName="Resource Expiration Date" ma:format="DateOnly" ma:internalName="Resource_x0020_Expiration_x0020_Date" ma:readOnly="false">
      <xsd:simpleType>
        <xsd:restriction base="dms:DateTime"/>
      </xsd:simpleType>
    </xsd:element>
    <xsd:element name="Exclude_x0020_Resource_x0020_From_x0020_Search" ma:index="15" nillable="true" ma:displayName="Exclude Resource From Search" ma:internalName="Exclude_x0020_Resource_x0020_From_x0020_Search">
      <xsd:simpleType>
        <xsd:restriction base="dms:Boolean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To_x0020_Be_x0020_Archived" ma:index="21" nillable="true" ma:displayName="To Be Archived" ma:default="0" ma:internalName="To_x0020_Be_x0020_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0621-1a49-429d-a76a-0b4eaceb60d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ee51497-b75c-448a-a0c6-084b3df3fdc8}" ma:internalName="TaxCatchAll" ma:showField="CatchAllData" ma:web="8a140621-1a49-429d-a76a-0b4eaceb6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source_x0020_Never_x0020_Expires" ma:index="17" nillable="true" ma:displayName="Resource Never Expires" ma:default="0" ma:internalName="Resource_x0020_Never_x0020_Expires">
      <xsd:simpleType>
        <xsd:restriction base="dms:Boolean"/>
      </xsd:simpleType>
    </xsd:element>
    <xsd:element name="ELCA_Include_In_YouthGathering_Search" ma:index="19" nillable="true" ma:displayName="ELCA_Include_In_YouthGathering_Search" ma:default="0" ma:description="To be on crawl for Youth Gathering selection on Search.elca.org site" ma:internalName="ELCA_Include_In_YouthGathering_Search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_x0020_Expiration_x0020_Date xmlns="d087f69f-f3c5-4cc5-af88-9bcec61be179" xsi:nil="true"/>
    <TaxCatchAll xmlns="8a140621-1a49-429d-a76a-0b4eaceb60d3">
      <Value>307</Value>
      <Value>460</Value>
      <Value>5</Value>
      <Value>208</Value>
      <Value>308</Value>
    </TaxCatchAll>
    <Resource_x0020_Never_x0020_Expires xmlns="8a140621-1a49-429d-a76a-0b4eaceb60d3">true</Resource_x0020_Never_x0020_Expires>
    <Exclude_x0020_Resource_x0020_From_x0020_Search xmlns="d087f69f-f3c5-4cc5-af88-9bcec61be179">true</Exclude_x0020_Resource_x0020_From_x0020_Search>
    <Resource_x0020_Description xmlns="d087f69f-f3c5-4cc5-af88-9bcec61be179" xsi:nil="true"/>
    <ELCA_Include_In_YouthGathering_Search xmlns="8a140621-1a49-429d-a76a-0b4eaceb60d3">false</ELCA_Include_In_YouthGathering_Search>
    <Date xmlns="d087f69f-f3c5-4cc5-af88-9bcec61be179" xsi:nil="true"/>
    <To_x0020_Be_x0020_Archived xmlns="d087f69f-f3c5-4cc5-af88-9bcec61be179">false</To_x0020_Be_x0020_Archived>
  </documentManagement>
</p:properties>
</file>

<file path=customXml/itemProps1.xml><?xml version="1.0" encoding="utf-8"?>
<ds:datastoreItem xmlns:ds="http://schemas.openxmlformats.org/officeDocument/2006/customXml" ds:itemID="{8D40BD94-C75F-4544-A7C3-38735D769347}"/>
</file>

<file path=customXml/itemProps2.xml><?xml version="1.0" encoding="utf-8"?>
<ds:datastoreItem xmlns:ds="http://schemas.openxmlformats.org/officeDocument/2006/customXml" ds:itemID="{FB28DB22-2486-418D-96A2-3672DFB29BD9}"/>
</file>

<file path=customXml/itemProps3.xml><?xml version="1.0" encoding="utf-8"?>
<ds:datastoreItem xmlns:ds="http://schemas.openxmlformats.org/officeDocument/2006/customXml" ds:itemID="{B42FB028-4386-4E3F-8C82-27787A3F7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Sample_Budgets.xlsx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0x0101009C49CB76883F4D29A3A38B8F877398AD000974FD063C8C4D38BD02BABB281DEB2100FC8C5E0A0D71CA4FB77870BC02D992DB</vt:lpwstr>
  </property>
  <property fmtid="{D5CDD505-2E9C-101B-9397-08002B2CF9AE}" pid="3" name="b8cf5103550044b6adff90de73dcc70d">
    <vt:lpwstr>2018|7280b4d3-da09-4ee3-bed8-c3e1329fd4b5</vt:lpwstr>
  </property>
  <property fmtid="{D5CDD505-2E9C-101B-9397-08002B2CF9AE}" pid="4" name="pff9ff76d6d04245968fbeacd7773757">
    <vt:lpwstr>English|2a561fb9-8cee-4c70-9ce6-5f63a2094213</vt:lpwstr>
  </property>
  <property fmtid="{D5CDD505-2E9C-101B-9397-08002B2CF9AE}" pid="5" name="p0eec0248d09446db2b674e7726de702">
    <vt:lpwstr>Youth Gathering|7f8bc36c-e775-4d61-b18c-c6d1b8d2700c</vt:lpwstr>
  </property>
  <property fmtid="{D5CDD505-2E9C-101B-9397-08002B2CF9AE}" pid="6" name="dbcb669f85a94c79882e4591e49db382">
    <vt:lpwstr>ELCA Youth Gathering|1f570607-8a73-4190-bfd1-3eba3c7399e3</vt:lpwstr>
  </property>
  <property fmtid="{D5CDD505-2E9C-101B-9397-08002B2CF9AE}" pid="7" name="f4e18a6ced514bde9eff9825603cfd24">
    <vt:lpwstr>Youth Leader|e0e00e4f-697e-44ac-9aee-348aed904492</vt:lpwstr>
  </property>
  <property fmtid="{D5CDD505-2E9C-101B-9397-08002B2CF9AE}" pid="8" name="Resource Category">
    <vt:lpwstr>307;#ELCA Youth Gathering|1f570607-8a73-4190-bfd1-3eba3c7399e3</vt:lpwstr>
  </property>
  <property fmtid="{D5CDD505-2E9C-101B-9397-08002B2CF9AE}" pid="9" name="Resource Primary Audience">
    <vt:lpwstr>208;#Youth Leader|e0e00e4f-697e-44ac-9aee-348aed904492</vt:lpwstr>
  </property>
  <property fmtid="{D5CDD505-2E9C-101B-9397-08002B2CF9AE}" pid="10" name="Resource Language">
    <vt:lpwstr>5;#English|2a561fb9-8cee-4c70-9ce6-5f63a2094213</vt:lpwstr>
  </property>
  <property fmtid="{D5CDD505-2E9C-101B-9397-08002B2CF9AE}" pid="11" name="Resource Interests">
    <vt:lpwstr>308;#Youth Gathering|7f8bc36c-e775-4d61-b18c-c6d1b8d2700c</vt:lpwstr>
  </property>
  <property fmtid="{D5CDD505-2E9C-101B-9397-08002B2CF9AE}" pid="12" name="Resource Subcategory">
    <vt:lpwstr>460;#2018|7280b4d3-da09-4ee3-bed8-c3e1329fd4b5</vt:lpwstr>
  </property>
  <property fmtid="{D5CDD505-2E9C-101B-9397-08002B2CF9AE}" pid="13" name="_dlc_policyId">
    <vt:lpwstr/>
  </property>
  <property fmtid="{D5CDD505-2E9C-101B-9397-08002B2CF9AE}" pid="14" name="ItemRetentionFormula">
    <vt:lpwstr/>
  </property>
  <property fmtid="{D5CDD505-2E9C-101B-9397-08002B2CF9AE}" pid="15" name="WorkflowChangePath">
    <vt:lpwstr>32a077e0-ba6a-407a-9a7a-918258ea8736,4;</vt:lpwstr>
  </property>
  <property fmtid="{D5CDD505-2E9C-101B-9397-08002B2CF9AE}" pid="16" name="Metrics File with Extension">
    <vt:lpwstr>2870</vt:lpwstr>
  </property>
</Properties>
</file>